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алькуляция" sheetId="1" r:id="rId4"/>
  </sheets>
  <definedNames/>
  <calcPr/>
  <extLst>
    <ext uri="GoogleSheetsCustomDataVersion2">
      <go:sheetsCustomData xmlns:go="http://customooxmlschemas.google.com/" r:id="rId5" roundtripDataChecksum="oWxH3t5PQwO2cEDEckDIllkyBct6bQUwToVG6J133So="/>
    </ext>
  </extLst>
</workbook>
</file>

<file path=xl/sharedStrings.xml><?xml version="1.0" encoding="utf-8"?>
<sst xmlns="http://schemas.openxmlformats.org/spreadsheetml/2006/main" count="140" uniqueCount="104">
  <si>
    <t>Отопление для Дома Беляевского на Труда, 89 в Челябинске</t>
  </si>
  <si>
    <t>№</t>
  </si>
  <si>
    <t>Общий сметный расчёт (товары, услуги)</t>
  </si>
  <si>
    <t>сумма</t>
  </si>
  <si>
    <t>Проект узла коммерческого учета тепловой энергии</t>
  </si>
  <si>
    <t>45 000,00</t>
  </si>
  <si>
    <t>Чугунные радиаторы + доставка</t>
  </si>
  <si>
    <t>177 160,00</t>
  </si>
  <si>
    <t>Материалы для установки чугунных радиаторов</t>
  </si>
  <si>
    <t>100 373,00</t>
  </si>
  <si>
    <t>Индивидуальный тепловой пункт (ИТП)</t>
  </si>
  <si>
    <t>250 000,00</t>
  </si>
  <si>
    <t>Материалы для узла тепловой энергии</t>
  </si>
  <si>
    <t>127 000,00</t>
  </si>
  <si>
    <t>Узел подмеса (элеваторный узел)</t>
  </si>
  <si>
    <t>74 000,00</t>
  </si>
  <si>
    <t>Материалы для обвязки ИТП (трубы, задвижки, фитинги, краны)</t>
  </si>
  <si>
    <t>33 000,00</t>
  </si>
  <si>
    <t>Работы по установке чугунных радиаторов</t>
  </si>
  <si>
    <t>389 400,00</t>
  </si>
  <si>
    <t>Комиссия компании агрегатора платежей</t>
  </si>
  <si>
    <t xml:space="preserve">Итого : 1 198 933,00  </t>
  </si>
  <si>
    <t>285 750 р.</t>
  </si>
  <si>
    <t>Детальный сметный расчёт (товары, услуги)</t>
  </si>
  <si>
    <t>кол-во</t>
  </si>
  <si>
    <t>ед.изм.</t>
  </si>
  <si>
    <t xml:space="preserve">цена за ед. </t>
  </si>
  <si>
    <t xml:space="preserve">Проект узла коммерческого учета тепловой энергии </t>
  </si>
  <si>
    <t>шт.</t>
  </si>
  <si>
    <t xml:space="preserve">Чугунные радиаторы </t>
  </si>
  <si>
    <t>2.1.</t>
  </si>
  <si>
    <t>Радиатор чугунный восстановленный МС-140-300 (7 секций)</t>
  </si>
  <si>
    <t>2.2.</t>
  </si>
  <si>
    <t xml:space="preserve">Пробка глухая левая для чугунного радиатора </t>
  </si>
  <si>
    <t>2.3.</t>
  </si>
  <si>
    <t xml:space="preserve">Пробка проходная правая для чугунного радиатора </t>
  </si>
  <si>
    <t>2.4.</t>
  </si>
  <si>
    <t>Кронштейн двойной для чугунных батарей</t>
  </si>
  <si>
    <t>2.5.</t>
  </si>
  <si>
    <t xml:space="preserve">Доставка чугунных радиатовор </t>
  </si>
  <si>
    <t xml:space="preserve">Материалы для установки чугунных радиаторов </t>
  </si>
  <si>
    <t>3.1.</t>
  </si>
  <si>
    <t>Клапан запорный 1/2" угловой Stout</t>
  </si>
  <si>
    <t>3.2.</t>
  </si>
  <si>
    <t>Клапан ручной регулировки 1/2" угловой Stout</t>
  </si>
  <si>
    <t>3.3.</t>
  </si>
  <si>
    <t>Прокладка паронит межсекционная для чуг/рад 
008-0468</t>
  </si>
  <si>
    <t>3.4.</t>
  </si>
  <si>
    <t xml:space="preserve">Лен сантехнический, четыре косы, 200г. RR570 </t>
  </si>
  <si>
    <t>3.5.</t>
  </si>
  <si>
    <t>Герметик жаропрочный для печей 310 мл Н1241 PENOSIL</t>
  </si>
  <si>
    <t>3.6.</t>
  </si>
  <si>
    <t>Кран шаровый 1/2" ВР/ВР бабочка полнопроходной STOU</t>
  </si>
  <si>
    <t>3.7.</t>
  </si>
  <si>
    <t>Автоматический воздухоотводчик 1/2" STOUT боковой выпуск</t>
  </si>
  <si>
    <t>3.8.</t>
  </si>
  <si>
    <t>Кран шар. Rommer 3/4" вн-вн бабочка</t>
  </si>
  <si>
    <t>3.9.</t>
  </si>
  <si>
    <t xml:space="preserve">Задвижка 3/4"ММ VALTEC </t>
  </si>
  <si>
    <t>3.10.</t>
  </si>
  <si>
    <t xml:space="preserve">Сгон Ду20 </t>
  </si>
  <si>
    <t>3.11.</t>
  </si>
  <si>
    <t>Контргайка сталь Ду 20</t>
  </si>
  <si>
    <t>3.12.</t>
  </si>
  <si>
    <t>Муфта стальная Ду20 мм ГОСТ 8965-75</t>
  </si>
  <si>
    <t>3.13.</t>
  </si>
  <si>
    <t>Труба сталь ВГП Ду20 s=2,5мм ГОСТ 3262-75 ТМК</t>
  </si>
  <si>
    <t>м.</t>
  </si>
  <si>
    <t>3.14.</t>
  </si>
  <si>
    <t>Труба сталь ВГП Ду15 s=2,8мм ГОСТ 3262-75 ТМК</t>
  </si>
  <si>
    <t xml:space="preserve">Материалы для узла тепловой энергии </t>
  </si>
  <si>
    <t>комп.</t>
  </si>
  <si>
    <t xml:space="preserve">Работы по установке чугунных радиаторов </t>
  </si>
  <si>
    <t>8.1.</t>
  </si>
  <si>
    <t>Демонтаж оборудования системы отопления</t>
  </si>
  <si>
    <t>компл.</t>
  </si>
  <si>
    <t>8.2.</t>
  </si>
  <si>
    <t>Монтаж стальной трубы ду.20</t>
  </si>
  <si>
    <t>8.3.</t>
  </si>
  <si>
    <t>Монтаж стальной трубы ду.15</t>
  </si>
  <si>
    <t>8.4.</t>
  </si>
  <si>
    <t>Монтаж радиатора старого чугунного(сварка новых отводов)</t>
  </si>
  <si>
    <t>8.5.</t>
  </si>
  <si>
    <t>Сборка ИТП</t>
  </si>
  <si>
    <t>8.6.</t>
  </si>
  <si>
    <t>Монтаж узла учёта тепла ( ИТП)</t>
  </si>
  <si>
    <t>8.7.</t>
  </si>
  <si>
    <t>Монтаж узла автоматизации теплоснабжения ( ИТП)</t>
  </si>
  <si>
    <t>8.8.</t>
  </si>
  <si>
    <t>Опрессовка системы отопления</t>
  </si>
  <si>
    <t>операц.</t>
  </si>
  <si>
    <t>8.9.</t>
  </si>
  <si>
    <t>Пуско-наладочные работы системы отопления</t>
  </si>
  <si>
    <t>8.10.</t>
  </si>
  <si>
    <t>Высверливание отверстия (установкой) д.122 через стену толщиной 650мм</t>
  </si>
  <si>
    <t>отв.</t>
  </si>
  <si>
    <t>8.11.</t>
  </si>
  <si>
    <t>Высверливание отверстия через плиты перекрытия д.40 мм</t>
  </si>
  <si>
    <t>8.12.</t>
  </si>
  <si>
    <t>Высверливание отверстия (установкой) д.40 через стену толщиной 650мм</t>
  </si>
  <si>
    <t>8.13.</t>
  </si>
  <si>
    <t>Демонтаж стальных труб ду 50(старая в гильзе)</t>
  </si>
  <si>
    <t>8.14.</t>
  </si>
  <si>
    <t>Монтаж стальной трубы ду.40(замена старой уличной в гильзе)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</si>
</sst>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2.0"/>
      <color theme="1"/>
      <name val="Calibri"/>
    </font>
    <font>
      <b/>
      <sz val="22.0"/>
      <color theme="1"/>
      <name val="Calibri"/>
    </font>
    <font>
      <b/>
      <sz val="14.0"/>
      <color theme="1"/>
      <name val="Calibri"/>
    </font>
    <font>
      <sz val="11.0"/>
      <color rgb="FF7F7F7F"/>
      <name val="Calibri"/>
    </font>
    <font>
      <b/>
      <sz val="11.0"/>
      <color theme="1"/>
      <name val="Calibri"/>
    </font>
    <font>
      <b/>
      <sz val="11.0"/>
      <color rgb="FF7F7F7F"/>
      <name val="Calibri"/>
    </font>
    <font>
      <b/>
      <sz val="12.0"/>
      <color rgb="FF7F7F7F"/>
      <name val="Calibri"/>
    </font>
    <font>
      <sz val="12.0"/>
      <color rgb="FF7F7F7F"/>
      <name val="Calibri"/>
    </font>
    <font>
      <b/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6DDE8"/>
        <bgColor rgb="FFB6DDE8"/>
      </patternFill>
    </fill>
    <fill>
      <patternFill patternType="solid">
        <fgColor rgb="FFFFD966"/>
        <bgColor rgb="FFFFD966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</fills>
  <borders count="15">
    <border/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1" fillId="2" fontId="1" numFmtId="0" xfId="0" applyAlignment="1" applyBorder="1" applyFill="1" applyFont="1">
      <alignment horizontal="center" vertical="center"/>
    </xf>
    <xf borderId="1" fillId="2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center" shrinkToFit="0" wrapText="1"/>
    </xf>
    <xf borderId="0" fillId="0" fontId="4" numFmtId="0" xfId="0" applyAlignment="1" applyFont="1">
      <alignment shrinkToFit="0" wrapText="1"/>
    </xf>
    <xf borderId="1" fillId="2" fontId="5" numFmtId="0" xfId="0" applyAlignment="1" applyBorder="1" applyFont="1">
      <alignment horizontal="center" shrinkToFit="0" wrapText="1"/>
    </xf>
    <xf borderId="1" fillId="2" fontId="5" numFmtId="0" xfId="0" applyAlignment="1" applyBorder="1" applyFont="1">
      <alignment shrinkToFit="0" wrapText="1"/>
    </xf>
    <xf borderId="0" fillId="0" fontId="6" numFmtId="0" xfId="0" applyAlignment="1" applyFont="1">
      <alignment horizontal="right" shrinkToFit="0" wrapText="1"/>
    </xf>
    <xf borderId="0" fillId="3" fontId="5" numFmtId="3" xfId="0" applyAlignment="1" applyFill="1" applyFont="1" applyNumberFormat="1">
      <alignment horizontal="center" readingOrder="0" shrinkToFit="0" wrapText="1"/>
    </xf>
    <xf borderId="2" fillId="4" fontId="1" numFmtId="0" xfId="0" applyAlignment="1" applyBorder="1" applyFill="1" applyFont="1">
      <alignment horizontal="center" vertical="center"/>
    </xf>
    <xf borderId="3" fillId="4" fontId="3" numFmtId="0" xfId="0" applyAlignment="1" applyBorder="1" applyFont="1">
      <alignment horizontal="center" vertical="center"/>
    </xf>
    <xf borderId="3" fillId="4" fontId="1" numFmtId="0" xfId="0" applyAlignment="1" applyBorder="1" applyFont="1">
      <alignment horizontal="center" vertical="center"/>
    </xf>
    <xf borderId="4" fillId="4" fontId="1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vertical="center"/>
    </xf>
    <xf borderId="1" fillId="5" fontId="7" numFmtId="0" xfId="0" applyAlignment="1" applyBorder="1" applyFill="1" applyFont="1">
      <alignment horizontal="left" vertical="center"/>
    </xf>
    <xf borderId="1" fillId="5" fontId="8" numFmtId="0" xfId="0" applyAlignment="1" applyBorder="1" applyFont="1">
      <alignment horizontal="left" vertical="center"/>
    </xf>
    <xf borderId="1" fillId="5" fontId="8" numFmtId="4" xfId="0" applyAlignment="1" applyBorder="1" applyFont="1" applyNumberFormat="1">
      <alignment horizontal="left" vertical="center"/>
    </xf>
    <xf borderId="6" fillId="5" fontId="7" numFmtId="4" xfId="0" applyAlignment="1" applyBorder="1" applyFont="1" applyNumberFormat="1">
      <alignment horizontal="left" vertical="center"/>
    </xf>
    <xf borderId="5" fillId="0" fontId="1" numFmtId="0" xfId="0" applyAlignment="1" applyBorder="1" applyFont="1">
      <alignment horizontal="center" vertical="center"/>
    </xf>
    <xf borderId="0" fillId="0" fontId="1" numFmtId="4" xfId="0" applyAlignment="1" applyFont="1" applyNumberFormat="1">
      <alignment horizontal="left" vertical="center"/>
    </xf>
    <xf borderId="7" fillId="0" fontId="1" numFmtId="4" xfId="0" applyAlignment="1" applyBorder="1" applyFont="1" applyNumberFormat="1">
      <alignment horizontal="left" vertical="center"/>
    </xf>
    <xf borderId="8" fillId="4" fontId="9" numFmtId="0" xfId="0" applyAlignment="1" applyBorder="1" applyFont="1">
      <alignment horizontal="center" vertical="center"/>
    </xf>
    <xf borderId="1" fillId="4" fontId="9" numFmtId="0" xfId="0" applyAlignment="1" applyBorder="1" applyFont="1">
      <alignment horizontal="center" vertical="center"/>
    </xf>
    <xf borderId="1" fillId="4" fontId="1" numFmtId="0" xfId="0" applyAlignment="1" applyBorder="1" applyFont="1">
      <alignment horizontal="center" vertical="center"/>
    </xf>
    <xf borderId="1" fillId="4" fontId="1" numFmtId="4" xfId="0" applyAlignment="1" applyBorder="1" applyFont="1" applyNumberFormat="1">
      <alignment horizontal="center" vertical="center"/>
    </xf>
    <xf borderId="6" fillId="4" fontId="1" numFmtId="4" xfId="0" applyAlignment="1" applyBorder="1" applyFont="1" applyNumberFormat="1">
      <alignment horizontal="center" vertical="center"/>
    </xf>
    <xf borderId="5" fillId="0" fontId="1" numFmtId="16" xfId="0" applyAlignment="1" applyBorder="1" applyFont="1" applyNumberFormat="1">
      <alignment horizontal="center" vertical="center"/>
    </xf>
    <xf borderId="9" fillId="0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left" vertical="center"/>
    </xf>
    <xf borderId="10" fillId="0" fontId="1" numFmtId="4" xfId="0" applyAlignment="1" applyBorder="1" applyFont="1" applyNumberFormat="1">
      <alignment horizontal="left" vertical="center"/>
    </xf>
    <xf borderId="11" fillId="0" fontId="9" numFmtId="4" xfId="0" applyAlignment="1" applyBorder="1" applyFont="1" applyNumberFormat="1">
      <alignment horizontal="left" vertical="center"/>
    </xf>
    <xf borderId="0" fillId="0" fontId="9" numFmtId="4" xfId="0" applyAlignment="1" applyFont="1" applyNumberFormat="1">
      <alignment horizontal="left" vertical="center"/>
    </xf>
    <xf borderId="2" fillId="4" fontId="9" numFmtId="0" xfId="0" applyAlignment="1" applyBorder="1" applyFont="1">
      <alignment horizontal="center" vertical="center"/>
    </xf>
    <xf borderId="3" fillId="4" fontId="9" numFmtId="0" xfId="0" applyAlignment="1" applyBorder="1" applyFont="1">
      <alignment horizontal="center" vertical="center"/>
    </xf>
    <xf borderId="3" fillId="4" fontId="1" numFmtId="4" xfId="0" applyAlignment="1" applyBorder="1" applyFont="1" applyNumberFormat="1">
      <alignment horizontal="center" vertical="center"/>
    </xf>
    <xf borderId="4" fillId="4" fontId="1" numFmtId="4" xfId="0" applyAlignment="1" applyBorder="1" applyFont="1" applyNumberFormat="1">
      <alignment horizontal="center" vertical="center"/>
    </xf>
    <xf borderId="0" fillId="0" fontId="1" numFmtId="0" xfId="0" applyAlignment="1" applyFont="1">
      <alignment horizontal="left" shrinkToFit="0" vertical="center" wrapText="1"/>
    </xf>
    <xf borderId="2" fillId="4" fontId="7" numFmtId="0" xfId="0" applyAlignment="1" applyBorder="1" applyFont="1">
      <alignment horizontal="center" vertical="center"/>
    </xf>
    <xf borderId="3" fillId="4" fontId="7" numFmtId="0" xfId="0" applyAlignment="1" applyBorder="1" applyFont="1">
      <alignment horizontal="left" shrinkToFit="0" vertical="center" wrapText="1"/>
    </xf>
    <xf borderId="3" fillId="5" fontId="8" numFmtId="0" xfId="0" applyAlignment="1" applyBorder="1" applyFont="1">
      <alignment horizontal="left" vertical="center"/>
    </xf>
    <xf borderId="3" fillId="5" fontId="8" numFmtId="4" xfId="0" applyAlignment="1" applyBorder="1" applyFont="1" applyNumberFormat="1">
      <alignment horizontal="left" vertical="center"/>
    </xf>
    <xf borderId="4" fillId="5" fontId="7" numFmtId="4" xfId="0" applyAlignment="1" applyBorder="1" applyFont="1" applyNumberFormat="1">
      <alignment horizontal="left" vertical="center"/>
    </xf>
    <xf borderId="8" fillId="4" fontId="7" numFmtId="0" xfId="0" applyAlignment="1" applyBorder="1" applyFont="1">
      <alignment horizontal="center" vertical="center"/>
    </xf>
    <xf borderId="1" fillId="4" fontId="7" numFmtId="0" xfId="0" applyAlignment="1" applyBorder="1" applyFont="1">
      <alignment horizontal="left" shrinkToFit="0" vertical="center" wrapText="1"/>
    </xf>
    <xf borderId="12" fillId="4" fontId="7" numFmtId="0" xfId="0" applyAlignment="1" applyBorder="1" applyFont="1">
      <alignment horizontal="center" vertical="center"/>
    </xf>
    <xf borderId="13" fillId="4" fontId="7" numFmtId="0" xfId="0" applyAlignment="1" applyBorder="1" applyFont="1">
      <alignment horizontal="left" shrinkToFit="0" vertical="center" wrapText="1"/>
    </xf>
    <xf borderId="13" fillId="5" fontId="8" numFmtId="0" xfId="0" applyAlignment="1" applyBorder="1" applyFont="1">
      <alignment horizontal="left" shrinkToFit="0" vertical="center" wrapText="1"/>
    </xf>
    <xf borderId="13" fillId="5" fontId="8" numFmtId="4" xfId="0" applyAlignment="1" applyBorder="1" applyFont="1" applyNumberFormat="1">
      <alignment horizontal="left" vertical="center"/>
    </xf>
    <xf borderId="14" fillId="5" fontId="7" numFmtId="4" xfId="0" applyAlignment="1" applyBorder="1" applyFont="1" applyNumberFormat="1">
      <alignment horizontal="left"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 vertical="center"/>
    </xf>
    <xf borderId="3" fillId="4" fontId="7" numFmtId="0" xfId="0" applyAlignment="1" applyBorder="1" applyFont="1">
      <alignment horizontal="center" vertical="center"/>
    </xf>
    <xf borderId="3" fillId="4" fontId="8" numFmtId="0" xfId="0" applyAlignment="1" applyBorder="1" applyFont="1">
      <alignment horizontal="center" vertical="center"/>
    </xf>
    <xf borderId="3" fillId="4" fontId="8" numFmtId="4" xfId="0" applyAlignment="1" applyBorder="1" applyFont="1" applyNumberFormat="1">
      <alignment horizontal="center" vertical="center"/>
    </xf>
    <xf borderId="4" fillId="4" fontId="8" numFmtId="4" xfId="0" applyAlignment="1" applyBorder="1" applyFont="1" applyNumberFormat="1">
      <alignment horizontal="center" vertical="center"/>
    </xf>
    <xf borderId="5" fillId="0" fontId="8" numFmtId="0" xfId="0" applyAlignment="1" applyBorder="1" applyFont="1">
      <alignment horizontal="center" vertical="center"/>
    </xf>
    <xf borderId="0" fillId="0" fontId="8" numFmtId="4" xfId="0" applyAlignment="1" applyFont="1" applyNumberFormat="1">
      <alignment horizontal="left" vertical="center"/>
    </xf>
    <xf borderId="7" fillId="0" fontId="8" numFmtId="4" xfId="0" applyAlignment="1" applyBorder="1" applyFont="1" applyNumberFormat="1">
      <alignment horizontal="left" vertical="center"/>
    </xf>
    <xf borderId="5" fillId="0" fontId="8" numFmtId="16" xfId="0" applyAlignment="1" applyBorder="1" applyFont="1" applyNumberFormat="1">
      <alignment horizontal="center" vertical="center"/>
    </xf>
    <xf borderId="9" fillId="0" fontId="8" numFmtId="0" xfId="0" applyAlignment="1" applyBorder="1" applyFont="1">
      <alignment horizontal="center" vertical="center"/>
    </xf>
    <xf borderId="10" fillId="0" fontId="8" numFmtId="0" xfId="0" applyAlignment="1" applyBorder="1" applyFont="1">
      <alignment horizontal="left" vertical="center"/>
    </xf>
    <xf borderId="10" fillId="0" fontId="8" numFmtId="4" xfId="0" applyAlignment="1" applyBorder="1" applyFont="1" applyNumberFormat="1">
      <alignment horizontal="left" vertical="center"/>
    </xf>
    <xf borderId="11" fillId="0" fontId="7" numFmtId="4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9.0"/>
    <col customWidth="1" min="6" max="6" width="9.29"/>
    <col customWidth="1" min="7" max="7" width="5.86"/>
    <col customWidth="1" min="8" max="8" width="64.14"/>
    <col customWidth="1" min="9" max="9" width="15.86"/>
    <col customWidth="1" min="10" max="10" width="10.43"/>
    <col customWidth="1" min="11" max="11" width="15.86"/>
    <col customWidth="1" min="12" max="12" width="15.43"/>
    <col customWidth="1" min="13" max="26" width="8.71"/>
  </cols>
  <sheetData>
    <row r="1" ht="24.0" customHeight="1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1"/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B3" s="1"/>
      <c r="C3" s="1"/>
      <c r="D3" s="1"/>
      <c r="E3" s="1"/>
      <c r="F3" s="1"/>
      <c r="G3" s="4" t="s">
        <v>1</v>
      </c>
      <c r="H3" s="5" t="s">
        <v>2</v>
      </c>
      <c r="I3" s="4" t="s">
        <v>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1"/>
      <c r="C4" s="1"/>
      <c r="D4" s="1"/>
      <c r="E4" s="1"/>
      <c r="F4" s="1"/>
      <c r="G4" s="6">
        <v>1.0</v>
      </c>
      <c r="H4" s="7" t="s">
        <v>4</v>
      </c>
      <c r="I4" s="6" t="s">
        <v>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"/>
      <c r="C5" s="1"/>
      <c r="D5" s="1"/>
      <c r="E5" s="1"/>
      <c r="F5" s="1"/>
      <c r="G5" s="8">
        <v>2.0</v>
      </c>
      <c r="H5" s="9" t="s">
        <v>6</v>
      </c>
      <c r="I5" s="8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1"/>
      <c r="C6" s="1"/>
      <c r="D6" s="1"/>
      <c r="E6" s="1"/>
      <c r="F6" s="1"/>
      <c r="G6" s="8">
        <v>3.0</v>
      </c>
      <c r="H6" s="9" t="s">
        <v>8</v>
      </c>
      <c r="I6" s="8" t="s">
        <v>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1"/>
      <c r="C7" s="1"/>
      <c r="D7" s="1"/>
      <c r="E7" s="1"/>
      <c r="F7" s="1"/>
      <c r="G7" s="6">
        <v>4.0</v>
      </c>
      <c r="H7" s="7" t="s">
        <v>10</v>
      </c>
      <c r="I7" s="6" t="s">
        <v>11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1"/>
      <c r="C8" s="1"/>
      <c r="D8" s="1"/>
      <c r="E8" s="1"/>
      <c r="F8" s="1"/>
      <c r="G8" s="6">
        <v>5.0</v>
      </c>
      <c r="H8" s="7" t="s">
        <v>12</v>
      </c>
      <c r="I8" s="6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"/>
      <c r="C9" s="1"/>
      <c r="D9" s="1"/>
      <c r="E9" s="1"/>
      <c r="F9" s="1"/>
      <c r="G9" s="6">
        <v>6.0</v>
      </c>
      <c r="H9" s="7" t="s">
        <v>14</v>
      </c>
      <c r="I9" s="6" t="s">
        <v>15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1"/>
      <c r="C10" s="1"/>
      <c r="D10" s="1"/>
      <c r="E10" s="1"/>
      <c r="F10" s="1"/>
      <c r="G10" s="6">
        <v>7.0</v>
      </c>
      <c r="H10" s="7" t="s">
        <v>16</v>
      </c>
      <c r="I10" s="6" t="s">
        <v>17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1"/>
      <c r="C11" s="1"/>
      <c r="D11" s="1"/>
      <c r="E11" s="1"/>
      <c r="F11" s="1"/>
      <c r="G11" s="6">
        <v>8.0</v>
      </c>
      <c r="H11" s="7" t="s">
        <v>18</v>
      </c>
      <c r="I11" s="6" t="s">
        <v>19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1"/>
      <c r="C12" s="1"/>
      <c r="D12" s="1"/>
      <c r="E12" s="1"/>
      <c r="F12" s="1"/>
      <c r="G12" s="6">
        <v>9.0</v>
      </c>
      <c r="H12" s="7" t="s">
        <v>20</v>
      </c>
      <c r="I12" s="6">
        <v>8217.0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1"/>
      <c r="C13" s="1"/>
      <c r="D13" s="1"/>
      <c r="E13" s="1"/>
      <c r="F13" s="1"/>
      <c r="G13" s="10" t="s">
        <v>21</v>
      </c>
      <c r="I13" s="11" t="s">
        <v>22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1"/>
      <c r="C14" s="1"/>
      <c r="D14" s="1"/>
      <c r="E14" s="1"/>
      <c r="F14" s="1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1"/>
      <c r="C15" s="1"/>
      <c r="D15" s="1"/>
      <c r="E15" s="1"/>
      <c r="F15" s="1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3"/>
      <c r="B16" s="3"/>
      <c r="C16" s="3"/>
      <c r="D16" s="3"/>
      <c r="E16" s="3"/>
      <c r="F16" s="3"/>
      <c r="G16" s="12"/>
      <c r="H16" s="13" t="s">
        <v>23</v>
      </c>
      <c r="I16" s="14" t="s">
        <v>24</v>
      </c>
      <c r="J16" s="14" t="s">
        <v>25</v>
      </c>
      <c r="K16" s="14" t="s">
        <v>26</v>
      </c>
      <c r="L16" s="15" t="s">
        <v>3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"/>
      <c r="B17" s="1"/>
      <c r="C17" s="1"/>
      <c r="D17" s="1"/>
      <c r="E17" s="1"/>
      <c r="F17" s="1"/>
      <c r="G17" s="16">
        <v>1.0</v>
      </c>
      <c r="H17" s="17" t="s">
        <v>27</v>
      </c>
      <c r="I17" s="18">
        <v>1.0</v>
      </c>
      <c r="J17" s="18" t="s">
        <v>28</v>
      </c>
      <c r="K17" s="19">
        <v>45000.0</v>
      </c>
      <c r="L17" s="20">
        <v>45000.0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"/>
      <c r="C18" s="1"/>
      <c r="D18" s="1"/>
      <c r="E18" s="1"/>
      <c r="F18" s="1"/>
      <c r="G18" s="21"/>
      <c r="H18" s="1"/>
      <c r="I18" s="1"/>
      <c r="J18" s="1"/>
      <c r="K18" s="22"/>
      <c r="L18" s="2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3"/>
      <c r="B19" s="3"/>
      <c r="C19" s="3"/>
      <c r="D19" s="3"/>
      <c r="E19" s="3"/>
      <c r="F19" s="3"/>
      <c r="G19" s="24">
        <v>2.0</v>
      </c>
      <c r="H19" s="25" t="s">
        <v>29</v>
      </c>
      <c r="I19" s="26"/>
      <c r="J19" s="26"/>
      <c r="K19" s="27"/>
      <c r="L19" s="2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"/>
      <c r="B20" s="1"/>
      <c r="C20" s="1"/>
      <c r="D20" s="1"/>
      <c r="E20" s="1"/>
      <c r="F20" s="1"/>
      <c r="G20" s="29" t="s">
        <v>30</v>
      </c>
      <c r="H20" s="1" t="s">
        <v>31</v>
      </c>
      <c r="I20" s="1">
        <v>27.0</v>
      </c>
      <c r="J20" s="1" t="s">
        <v>28</v>
      </c>
      <c r="K20" s="22">
        <v>5180.0</v>
      </c>
      <c r="L20" s="23">
        <f>K20*I20</f>
        <v>139860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21" t="s">
        <v>32</v>
      </c>
      <c r="H21" s="1" t="s">
        <v>33</v>
      </c>
      <c r="I21" s="1">
        <v>54.0</v>
      </c>
      <c r="J21" s="1" t="s">
        <v>28</v>
      </c>
      <c r="K21" s="22">
        <v>100.0</v>
      </c>
      <c r="L21" s="23">
        <f t="shared" ref="L21:L23" si="1">I21*K21</f>
        <v>5400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21" t="s">
        <v>34</v>
      </c>
      <c r="H22" s="1" t="s">
        <v>35</v>
      </c>
      <c r="I22" s="1">
        <v>54.0</v>
      </c>
      <c r="J22" s="1" t="s">
        <v>28</v>
      </c>
      <c r="K22" s="22">
        <v>100.0</v>
      </c>
      <c r="L22" s="23">
        <f t="shared" si="1"/>
        <v>5400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21" t="s">
        <v>36</v>
      </c>
      <c r="H23" s="1" t="s">
        <v>37</v>
      </c>
      <c r="I23" s="1">
        <v>54.0</v>
      </c>
      <c r="J23" s="1" t="s">
        <v>28</v>
      </c>
      <c r="K23" s="22">
        <v>250.0</v>
      </c>
      <c r="L23" s="23">
        <f t="shared" si="1"/>
        <v>13500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21" t="s">
        <v>38</v>
      </c>
      <c r="H24" s="1" t="s">
        <v>39</v>
      </c>
      <c r="I24" s="1">
        <v>1.0</v>
      </c>
      <c r="J24" s="1" t="s">
        <v>28</v>
      </c>
      <c r="K24" s="22">
        <v>13000.0</v>
      </c>
      <c r="L24" s="23">
        <v>13000.0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30"/>
      <c r="H25" s="31"/>
      <c r="I25" s="31"/>
      <c r="J25" s="31"/>
      <c r="K25" s="32"/>
      <c r="L25" s="33">
        <f>SUM(L20:L24)</f>
        <v>177160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3"/>
      <c r="H26" s="1"/>
      <c r="I26" s="1"/>
      <c r="J26" s="1"/>
      <c r="K26" s="22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3"/>
      <c r="B27" s="3"/>
      <c r="C27" s="3"/>
      <c r="D27" s="3"/>
      <c r="E27" s="3"/>
      <c r="F27" s="3"/>
      <c r="G27" s="35">
        <v>3.0</v>
      </c>
      <c r="H27" s="36" t="s">
        <v>40</v>
      </c>
      <c r="I27" s="14"/>
      <c r="J27" s="14"/>
      <c r="K27" s="37"/>
      <c r="L27" s="3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"/>
      <c r="B28" s="1"/>
      <c r="C28" s="1"/>
      <c r="D28" s="1"/>
      <c r="E28" s="1"/>
      <c r="F28" s="1"/>
      <c r="G28" s="21" t="s">
        <v>41</v>
      </c>
      <c r="H28" s="1" t="s">
        <v>42</v>
      </c>
      <c r="I28" s="1">
        <v>27.0</v>
      </c>
      <c r="J28" s="1" t="s">
        <v>28</v>
      </c>
      <c r="K28" s="22">
        <v>570.0</v>
      </c>
      <c r="L28" s="23">
        <f t="shared" ref="L28:L30" si="2">I28*K28</f>
        <v>15390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21" t="s">
        <v>43</v>
      </c>
      <c r="H29" s="1" t="s">
        <v>44</v>
      </c>
      <c r="I29" s="1">
        <v>27.0</v>
      </c>
      <c r="J29" s="1" t="s">
        <v>28</v>
      </c>
      <c r="K29" s="22">
        <v>590.0</v>
      </c>
      <c r="L29" s="23">
        <f t="shared" si="2"/>
        <v>15930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21" t="s">
        <v>45</v>
      </c>
      <c r="H30" s="39" t="s">
        <v>46</v>
      </c>
      <c r="I30" s="1">
        <v>115.0</v>
      </c>
      <c r="J30" s="1" t="s">
        <v>28</v>
      </c>
      <c r="K30" s="22">
        <v>7.0</v>
      </c>
      <c r="L30" s="23">
        <f t="shared" si="2"/>
        <v>805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21" t="s">
        <v>47</v>
      </c>
      <c r="H31" s="1" t="s">
        <v>48</v>
      </c>
      <c r="I31" s="1">
        <v>1.0</v>
      </c>
      <c r="J31" s="1" t="s">
        <v>28</v>
      </c>
      <c r="K31" s="22">
        <v>330.0</v>
      </c>
      <c r="L31" s="23">
        <f t="shared" ref="L31:L32" si="3">K31*I31</f>
        <v>330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21" t="s">
        <v>49</v>
      </c>
      <c r="H32" s="1" t="s">
        <v>50</v>
      </c>
      <c r="I32" s="1">
        <v>1.0</v>
      </c>
      <c r="J32" s="1" t="s">
        <v>28</v>
      </c>
      <c r="K32" s="22">
        <v>670.0</v>
      </c>
      <c r="L32" s="23">
        <f t="shared" si="3"/>
        <v>670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21" t="s">
        <v>51</v>
      </c>
      <c r="H33" s="39" t="s">
        <v>52</v>
      </c>
      <c r="I33" s="1">
        <v>12.0</v>
      </c>
      <c r="J33" s="1" t="s">
        <v>28</v>
      </c>
      <c r="K33" s="22">
        <v>550.0</v>
      </c>
      <c r="L33" s="23">
        <f t="shared" ref="L33:L41" si="4">I33*K33</f>
        <v>6600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21" t="s">
        <v>53</v>
      </c>
      <c r="H34" s="39" t="s">
        <v>54</v>
      </c>
      <c r="I34" s="1">
        <v>4.0</v>
      </c>
      <c r="J34" s="1" t="s">
        <v>28</v>
      </c>
      <c r="K34" s="22">
        <v>520.0</v>
      </c>
      <c r="L34" s="23">
        <f t="shared" si="4"/>
        <v>2080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21" t="s">
        <v>55</v>
      </c>
      <c r="H35" s="1" t="s">
        <v>56</v>
      </c>
      <c r="I35" s="1">
        <v>4.0</v>
      </c>
      <c r="J35" s="1" t="s">
        <v>28</v>
      </c>
      <c r="K35" s="22">
        <v>450.0</v>
      </c>
      <c r="L35" s="23">
        <f t="shared" si="4"/>
        <v>1800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21" t="s">
        <v>57</v>
      </c>
      <c r="H36" s="1" t="s">
        <v>58</v>
      </c>
      <c r="I36" s="1">
        <v>4.0</v>
      </c>
      <c r="J36" s="1" t="s">
        <v>28</v>
      </c>
      <c r="K36" s="22">
        <v>1050.0</v>
      </c>
      <c r="L36" s="23">
        <f t="shared" si="4"/>
        <v>4200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21" t="s">
        <v>59</v>
      </c>
      <c r="H37" s="1" t="s">
        <v>60</v>
      </c>
      <c r="I37" s="1">
        <v>8.0</v>
      </c>
      <c r="J37" s="1" t="s">
        <v>28</v>
      </c>
      <c r="K37" s="22">
        <v>86.0</v>
      </c>
      <c r="L37" s="23">
        <f t="shared" si="4"/>
        <v>688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21" t="s">
        <v>61</v>
      </c>
      <c r="H38" s="1" t="s">
        <v>62</v>
      </c>
      <c r="I38" s="1">
        <v>8.0</v>
      </c>
      <c r="J38" s="1" t="s">
        <v>28</v>
      </c>
      <c r="K38" s="22">
        <v>62.0</v>
      </c>
      <c r="L38" s="23">
        <f t="shared" si="4"/>
        <v>496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29" t="s">
        <v>63</v>
      </c>
      <c r="H39" s="1" t="s">
        <v>64</v>
      </c>
      <c r="I39" s="1">
        <v>8.0</v>
      </c>
      <c r="J39" s="1" t="s">
        <v>28</v>
      </c>
      <c r="K39" s="22">
        <v>63.0</v>
      </c>
      <c r="L39" s="23">
        <f t="shared" si="4"/>
        <v>504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21" t="s">
        <v>65</v>
      </c>
      <c r="H40" s="1" t="s">
        <v>66</v>
      </c>
      <c r="I40" s="1">
        <v>168.0</v>
      </c>
      <c r="J40" s="1" t="s">
        <v>67</v>
      </c>
      <c r="K40" s="22">
        <v>240.0</v>
      </c>
      <c r="L40" s="23">
        <f t="shared" si="4"/>
        <v>40320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21" t="s">
        <v>68</v>
      </c>
      <c r="H41" s="1" t="s">
        <v>69</v>
      </c>
      <c r="I41" s="1">
        <v>48.0</v>
      </c>
      <c r="J41" s="1" t="s">
        <v>67</v>
      </c>
      <c r="K41" s="22">
        <v>220.0</v>
      </c>
      <c r="L41" s="23">
        <f t="shared" si="4"/>
        <v>10560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30"/>
      <c r="H42" s="31"/>
      <c r="I42" s="31"/>
      <c r="J42" s="31"/>
      <c r="K42" s="31"/>
      <c r="L42" s="33">
        <f>SUM(L28:L41)</f>
        <v>100373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40">
        <v>4.0</v>
      </c>
      <c r="H44" s="41" t="s">
        <v>10</v>
      </c>
      <c r="I44" s="42">
        <v>1.0</v>
      </c>
      <c r="J44" s="42" t="s">
        <v>28</v>
      </c>
      <c r="K44" s="43">
        <v>250000.0</v>
      </c>
      <c r="L44" s="44">
        <f t="shared" ref="L44:L47" si="5">K44</f>
        <v>250000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45">
        <v>5.0</v>
      </c>
      <c r="H45" s="46" t="s">
        <v>70</v>
      </c>
      <c r="I45" s="18">
        <v>1.0</v>
      </c>
      <c r="J45" s="18" t="s">
        <v>71</v>
      </c>
      <c r="K45" s="19">
        <v>127000.0</v>
      </c>
      <c r="L45" s="20">
        <f t="shared" si="5"/>
        <v>127000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45">
        <v>6.0</v>
      </c>
      <c r="H46" s="46" t="s">
        <v>14</v>
      </c>
      <c r="I46" s="18">
        <v>1.0</v>
      </c>
      <c r="J46" s="18" t="s">
        <v>28</v>
      </c>
      <c r="K46" s="19">
        <v>74000.0</v>
      </c>
      <c r="L46" s="20">
        <f t="shared" si="5"/>
        <v>74000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47">
        <v>7.0</v>
      </c>
      <c r="H47" s="48" t="s">
        <v>16</v>
      </c>
      <c r="I47" s="49">
        <v>1.0</v>
      </c>
      <c r="J47" s="49" t="s">
        <v>71</v>
      </c>
      <c r="K47" s="50">
        <v>33000.0</v>
      </c>
      <c r="L47" s="51">
        <f t="shared" si="5"/>
        <v>33000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52"/>
      <c r="H48" s="53"/>
      <c r="I48" s="54"/>
      <c r="J48" s="54"/>
      <c r="K48" s="54"/>
      <c r="L48" s="5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3"/>
      <c r="B49" s="3"/>
      <c r="C49" s="3"/>
      <c r="D49" s="3"/>
      <c r="E49" s="3"/>
      <c r="F49" s="3"/>
      <c r="G49" s="40">
        <v>8.0</v>
      </c>
      <c r="H49" s="55" t="s">
        <v>72</v>
      </c>
      <c r="I49" s="56"/>
      <c r="J49" s="56"/>
      <c r="K49" s="57"/>
      <c r="L49" s="5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1"/>
      <c r="C50" s="1"/>
      <c r="D50" s="1"/>
      <c r="E50" s="1"/>
      <c r="F50" s="1"/>
      <c r="G50" s="59" t="s">
        <v>73</v>
      </c>
      <c r="H50" s="53" t="s">
        <v>74</v>
      </c>
      <c r="I50" s="54">
        <v>1.0</v>
      </c>
      <c r="J50" s="54" t="s">
        <v>75</v>
      </c>
      <c r="K50" s="60">
        <v>2500.0</v>
      </c>
      <c r="L50" s="61">
        <f>K50*I50</f>
        <v>2500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59" t="s">
        <v>76</v>
      </c>
      <c r="H51" s="53" t="s">
        <v>77</v>
      </c>
      <c r="I51" s="54">
        <v>168.0</v>
      </c>
      <c r="J51" s="54" t="s">
        <v>67</v>
      </c>
      <c r="K51" s="60">
        <v>380.0</v>
      </c>
      <c r="L51" s="61">
        <f t="shared" ref="L51:L53" si="6">I51*K51</f>
        <v>63840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59" t="s">
        <v>78</v>
      </c>
      <c r="H52" s="53" t="s">
        <v>79</v>
      </c>
      <c r="I52" s="54">
        <v>48.0</v>
      </c>
      <c r="J52" s="54" t="s">
        <v>67</v>
      </c>
      <c r="K52" s="60">
        <v>320.0</v>
      </c>
      <c r="L52" s="61">
        <f t="shared" si="6"/>
        <v>15360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59" t="s">
        <v>80</v>
      </c>
      <c r="H53" s="53" t="s">
        <v>81</v>
      </c>
      <c r="I53" s="54">
        <v>27.0</v>
      </c>
      <c r="J53" s="54" t="s">
        <v>28</v>
      </c>
      <c r="K53" s="60">
        <v>3700.0</v>
      </c>
      <c r="L53" s="61">
        <f t="shared" si="6"/>
        <v>99900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59" t="s">
        <v>82</v>
      </c>
      <c r="H54" s="53" t="s">
        <v>83</v>
      </c>
      <c r="I54" s="54">
        <v>1.0</v>
      </c>
      <c r="J54" s="54" t="s">
        <v>75</v>
      </c>
      <c r="K54" s="60">
        <v>25000.0</v>
      </c>
      <c r="L54" s="61">
        <f>I54*K54:K55</f>
        <v>25000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59" t="s">
        <v>84</v>
      </c>
      <c r="H55" s="53" t="s">
        <v>85</v>
      </c>
      <c r="I55" s="54">
        <v>1.0</v>
      </c>
      <c r="J55" s="54" t="s">
        <v>75</v>
      </c>
      <c r="K55" s="60">
        <v>45000.0</v>
      </c>
      <c r="L55" s="61">
        <f t="shared" ref="L55:L57" si="7">K55*I55</f>
        <v>45000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59" t="s">
        <v>86</v>
      </c>
      <c r="H56" s="53" t="s">
        <v>87</v>
      </c>
      <c r="I56" s="54">
        <v>1.0</v>
      </c>
      <c r="J56" s="54" t="s">
        <v>75</v>
      </c>
      <c r="K56" s="60">
        <v>50000.0</v>
      </c>
      <c r="L56" s="61">
        <f t="shared" si="7"/>
        <v>50000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62" t="s">
        <v>88</v>
      </c>
      <c r="H57" s="53" t="s">
        <v>89</v>
      </c>
      <c r="I57" s="54">
        <v>2.0</v>
      </c>
      <c r="J57" s="54" t="s">
        <v>90</v>
      </c>
      <c r="K57" s="60">
        <v>1800.0</v>
      </c>
      <c r="L57" s="61">
        <f t="shared" si="7"/>
        <v>3600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59" t="s">
        <v>91</v>
      </c>
      <c r="H58" s="53" t="s">
        <v>92</v>
      </c>
      <c r="I58" s="54">
        <v>1.0</v>
      </c>
      <c r="J58" s="54" t="s">
        <v>90</v>
      </c>
      <c r="K58" s="60">
        <v>25000.0</v>
      </c>
      <c r="L58" s="61">
        <v>25000.0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59" t="s">
        <v>93</v>
      </c>
      <c r="H59" s="53" t="s">
        <v>94</v>
      </c>
      <c r="I59" s="54">
        <v>2.0</v>
      </c>
      <c r="J59" s="54" t="s">
        <v>95</v>
      </c>
      <c r="K59" s="60">
        <v>3500.0</v>
      </c>
      <c r="L59" s="61">
        <f t="shared" ref="L59:L63" si="8">K59*I59</f>
        <v>7000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59" t="s">
        <v>96</v>
      </c>
      <c r="H60" s="53" t="s">
        <v>97</v>
      </c>
      <c r="I60" s="54">
        <v>4.0</v>
      </c>
      <c r="J60" s="54" t="s">
        <v>95</v>
      </c>
      <c r="K60" s="60">
        <v>400.0</v>
      </c>
      <c r="L60" s="61">
        <f t="shared" si="8"/>
        <v>1600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59" t="s">
        <v>98</v>
      </c>
      <c r="H61" s="53" t="s">
        <v>99</v>
      </c>
      <c r="I61" s="54">
        <v>4.0</v>
      </c>
      <c r="J61" s="54" t="s">
        <v>95</v>
      </c>
      <c r="K61" s="60">
        <v>1400.0</v>
      </c>
      <c r="L61" s="61">
        <f t="shared" si="8"/>
        <v>5600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59" t="s">
        <v>100</v>
      </c>
      <c r="H62" s="53" t="s">
        <v>101</v>
      </c>
      <c r="I62" s="54">
        <v>40.0</v>
      </c>
      <c r="J62" s="54" t="s">
        <v>67</v>
      </c>
      <c r="K62" s="60">
        <v>125.0</v>
      </c>
      <c r="L62" s="61">
        <f t="shared" si="8"/>
        <v>5000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59" t="s">
        <v>102</v>
      </c>
      <c r="H63" s="53" t="s">
        <v>103</v>
      </c>
      <c r="I63" s="54">
        <v>40.0</v>
      </c>
      <c r="J63" s="54" t="s">
        <v>67</v>
      </c>
      <c r="K63" s="60">
        <v>1000.0</v>
      </c>
      <c r="L63" s="61">
        <f t="shared" si="8"/>
        <v>40000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63"/>
      <c r="H64" s="64"/>
      <c r="I64" s="64"/>
      <c r="J64" s="64"/>
      <c r="K64" s="65"/>
      <c r="L64" s="66">
        <f>SUM(L50:L63)</f>
        <v>389400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3"/>
      <c r="H65" s="1"/>
      <c r="I65" s="1"/>
      <c r="J65" s="1"/>
      <c r="K65" s="22"/>
      <c r="L65" s="2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3"/>
      <c r="H66" s="1"/>
      <c r="I66" s="1"/>
      <c r="J66" s="1"/>
      <c r="K66" s="22"/>
      <c r="L66" s="2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3"/>
      <c r="H67" s="1"/>
      <c r="I67" s="1"/>
      <c r="J67" s="1"/>
      <c r="K67" s="22"/>
      <c r="L67" s="2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3"/>
      <c r="H68" s="1"/>
      <c r="I68" s="1"/>
      <c r="J68" s="1"/>
      <c r="K68" s="22"/>
      <c r="L68" s="2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3"/>
      <c r="H69" s="1"/>
      <c r="I69" s="1"/>
      <c r="J69" s="1"/>
      <c r="K69" s="22"/>
      <c r="L69" s="2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3"/>
      <c r="H70" s="1"/>
      <c r="I70" s="1"/>
      <c r="J70" s="1"/>
      <c r="K70" s="22"/>
      <c r="L70" s="2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G13:H13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